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140" windowHeight="70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8" i="1" l="1"/>
  <c r="J30" i="1"/>
  <c r="J31" i="1"/>
  <c r="J5" i="1" l="1"/>
  <c r="A5" i="1"/>
  <c r="A6" i="1" s="1"/>
  <c r="A7" i="1" s="1"/>
  <c r="A9" i="1" s="1"/>
  <c r="A10" i="1" s="1"/>
  <c r="A11" i="1" s="1"/>
  <c r="A12" i="1" s="1"/>
  <c r="A13" i="1" s="1"/>
  <c r="A15" i="1" s="1"/>
  <c r="A16" i="1" s="1"/>
  <c r="A18" i="1" s="1"/>
  <c r="A19" i="1" s="1"/>
  <c r="A21" i="1" s="1"/>
  <c r="A24" i="1" s="1"/>
  <c r="A26" i="1" s="1"/>
  <c r="A27" i="1" s="1"/>
  <c r="A32" i="1" s="1"/>
  <c r="A33" i="1" s="1"/>
  <c r="A34" i="1" s="1"/>
  <c r="A35" i="1" s="1"/>
  <c r="A37" i="1" s="1"/>
  <c r="A38" i="1" l="1"/>
  <c r="I40" i="1" s="1"/>
  <c r="B37" i="1"/>
  <c r="B15" i="1"/>
  <c r="B4" i="1" l="1"/>
  <c r="B5" i="1"/>
  <c r="B6" i="1" l="1"/>
  <c r="B7" i="1"/>
  <c r="B9" i="1" l="1"/>
  <c r="B10" i="1" l="1"/>
  <c r="B11" i="1" l="1"/>
  <c r="B12" i="1" l="1"/>
  <c r="B16" i="1" l="1"/>
  <c r="B18" i="1" l="1"/>
  <c r="B19" i="1" l="1"/>
  <c r="B21" i="1" l="1"/>
  <c r="B24" i="1" l="1"/>
  <c r="B26" i="1" l="1"/>
  <c r="B27" i="1" l="1"/>
  <c r="B32" i="1" l="1"/>
  <c r="B33" i="1" l="1"/>
  <c r="B34" i="1" l="1"/>
  <c r="B35" i="1"/>
  <c r="B38" i="1" l="1"/>
</calcChain>
</file>

<file path=xl/sharedStrings.xml><?xml version="1.0" encoding="utf-8"?>
<sst xmlns="http://schemas.openxmlformats.org/spreadsheetml/2006/main" count="124" uniqueCount="93">
  <si>
    <t>Arrival Time</t>
  </si>
  <si>
    <t>Depart Time</t>
  </si>
  <si>
    <t>Hotel?</t>
  </si>
  <si>
    <t>Approx Cost Hotel</t>
  </si>
  <si>
    <t>Approx Cost Transp</t>
  </si>
  <si>
    <t>BOOKED!</t>
  </si>
  <si>
    <t>Status</t>
  </si>
  <si>
    <t>What</t>
  </si>
  <si>
    <t>Fly KL to Luang Prabang</t>
  </si>
  <si>
    <t>Air Asia</t>
  </si>
  <si>
    <t>Mali Hotel (Agoda)</t>
  </si>
  <si>
    <t>Hanoi Delica Hotel (Agoda)</t>
  </si>
  <si>
    <t>Sapa Express Train (Klook)</t>
  </si>
  <si>
    <t>Wed</t>
  </si>
  <si>
    <t>Ha Long Bay</t>
  </si>
  <si>
    <t>Tune KLIA2 (Agoda)</t>
  </si>
  <si>
    <t>Approx Cost Transport (for 2)</t>
  </si>
  <si>
    <t xml:space="preserve">Laos Visas:  </t>
  </si>
  <si>
    <t xml:space="preserve">https://laoevisa.gov.la/index </t>
  </si>
  <si>
    <t>Vietnam Visas:</t>
  </si>
  <si>
    <t>30 days / $50 USD</t>
  </si>
  <si>
    <t>30 days / $25 USD</t>
  </si>
  <si>
    <t xml:space="preserve">https://evisa.xuatnhapcanh.gov.vn/ </t>
  </si>
  <si>
    <t>Trip to Waterfall (local "taxi" and guide)</t>
  </si>
  <si>
    <t>La Pandora Cruise</t>
  </si>
  <si>
    <t>Travel Info</t>
  </si>
  <si>
    <t>AM Hanoi Pickup - La Pandora Cruise</t>
  </si>
  <si>
    <t>Agoda</t>
  </si>
  <si>
    <t>BVR198518</t>
  </si>
  <si>
    <t>SCOOT Ref XDGYNA</t>
  </si>
  <si>
    <t>Scoot</t>
  </si>
  <si>
    <t>Fly Saigon to Ipoh</t>
  </si>
  <si>
    <t>Phong Nha - Funny Monkey</t>
  </si>
  <si>
    <t>Hanoi-Get Oriented / Book Tours / Military Museum</t>
  </si>
  <si>
    <t>Hanoi City Tour (Self) / Night Train to Sapa - SP3</t>
  </si>
  <si>
    <t>+$20 to keep hotel rm til 9pm</t>
  </si>
  <si>
    <t>Bus to KLIA2 / Tune Hotel KLIA2 incl breakfast</t>
  </si>
  <si>
    <t>Van to Ninh Binh</t>
  </si>
  <si>
    <t>Ha Long Bay Cruise End / Move to Ninh Binh</t>
  </si>
  <si>
    <t>Noon?</t>
  </si>
  <si>
    <t>Car pick up at Homestay and Overnight train to Dong Hoi</t>
  </si>
  <si>
    <t>Picked up Train Station, Breakfast (on us),</t>
  </si>
  <si>
    <t>Driven from Dong Hoi to Paradise Cave to meet tour</t>
  </si>
  <si>
    <t>7:45-8am</t>
  </si>
  <si>
    <t>BATHING SUIT</t>
  </si>
  <si>
    <t>Daytrip to see Ninh Bihn (Hoa Lu, 2 temples from 10th Century, Lunch, Sampan to Trang Ang (caves), bike, Mua cave</t>
  </si>
  <si>
    <t>Ninh Binh - Free Day (motorscooter exploration?)</t>
  </si>
  <si>
    <t>Tour Paradise Cave AM, Lunch provided, Dark Cave/Hang Toi PM &amp; adventure activities</t>
  </si>
  <si>
    <t>Phong Nha - Boat Trip thru Phong Nha Cave (we book)</t>
  </si>
  <si>
    <t>Cat Cat View (Booked Direct)</t>
  </si>
  <si>
    <t>*Ninh Binh - Tam Coc Tropical Homestay</t>
  </si>
  <si>
    <t>* Overnight Train</t>
  </si>
  <si>
    <t>Hue to Hoi An Motorbike Tour via Da Nang</t>
  </si>
  <si>
    <t>NOT BOOKED!</t>
  </si>
  <si>
    <t>*Saigon (Cherry Hotel?)</t>
  </si>
  <si>
    <t>Home!</t>
  </si>
  <si>
    <t>My Son Tour, Lunch, Boat Trip to Hoi An</t>
  </si>
  <si>
    <t>*BOOKED!</t>
  </si>
  <si>
    <t>Driver Pickup from Ho Chi Minh Airport to take to Hotel - Free afternoon &amp; evening</t>
  </si>
  <si>
    <t>Tour Cu Chi Tunnels, Boat Trip Tien River, Mekong Delta Tour</t>
  </si>
  <si>
    <t>days</t>
  </si>
  <si>
    <t>* Travel, activities &amp; hotels booked for us by Hanoi Old Quarter Travel</t>
  </si>
  <si>
    <t>~$65 pp</t>
  </si>
  <si>
    <t>Booked with hotel</t>
  </si>
  <si>
    <t>Free day, sleep, explore town</t>
  </si>
  <si>
    <t>Easy hike thru villages with guide booked thru hotel</t>
  </si>
  <si>
    <t>BOOKED! (thru cruise people)</t>
  </si>
  <si>
    <t>Redbus.com</t>
  </si>
  <si>
    <t>Lao Airlines</t>
  </si>
  <si>
    <t>170K kip pp</t>
  </si>
  <si>
    <t>Boat trip up the river to Cave</t>
  </si>
  <si>
    <t>https://www.halongbaytours.com/cruise/la-pandora-cruise.html?</t>
  </si>
  <si>
    <t>http://www.catcatview.com/</t>
  </si>
  <si>
    <t>Taxi ride to see Silver and Love waterfalls (short hikes)</t>
  </si>
  <si>
    <t>Afternoon Shuttle Van back to Hanoi (booked thru hotel)</t>
  </si>
  <si>
    <t>Hanoi Delica Hotel</t>
  </si>
  <si>
    <t xml:space="preserve">http://hanoioldquartertravel.com/ </t>
  </si>
  <si>
    <t>Travel Agent in Hanoi</t>
  </si>
  <si>
    <t>Private Taxi Phong Nha to Hue 3-4 stops at DMZ</t>
  </si>
  <si>
    <t>Fly to Ho Chih Minh City - Vietnam Airline LUZVQM - 8am Pickup from Hotel to Airport</t>
  </si>
  <si>
    <t>$25 for 2p</t>
  </si>
  <si>
    <t>$136 for 2p</t>
  </si>
  <si>
    <t>Lunch</t>
  </si>
  <si>
    <t>$15 for 2p</t>
  </si>
  <si>
    <t xml:space="preserve"> - Dragon boat to Pagoda and Hue Imperial Citadel</t>
  </si>
  <si>
    <t>*Orchid Hotel Hue (very nice, about $15-20 incl b'fast on Agoda)</t>
  </si>
  <si>
    <t>Booked thru Hotel</t>
  </si>
  <si>
    <t xml:space="preserve"> - Hue Citadel self tour with Audio</t>
  </si>
  <si>
    <t xml:space="preserve"> - Lunch</t>
  </si>
  <si>
    <t xml:space="preserve"> - Museums (Fossils, Royal)  (Walked back)</t>
  </si>
  <si>
    <t>Hue</t>
  </si>
  <si>
    <t>*Volar Hoi An</t>
  </si>
  <si>
    <t>Hoi An - Open Day (Independence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</si>
</sst>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ddd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20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44" fontId="0" fillId="0" borderId="0" xfId="1" applyFont="1" applyAlignment="1">
      <alignment horizontal="center"/>
    </xf>
    <xf numFmtId="18" fontId="0" fillId="0" borderId="0" xfId="0" applyNumberFormat="1" applyAlignment="1">
      <alignment horizontal="center"/>
    </xf>
    <xf numFmtId="0" fontId="0" fillId="0" borderId="0" xfId="0" applyAlignment="1"/>
    <xf numFmtId="16" fontId="0" fillId="0" borderId="0" xfId="0" applyNumberFormat="1" applyAlignment="1">
      <alignment wrapText="1"/>
    </xf>
    <xf numFmtId="18" fontId="0" fillId="0" borderId="0" xfId="0" applyNumberFormat="1" applyAlignment="1">
      <alignment horizontal="center" wrapText="1"/>
    </xf>
    <xf numFmtId="0" fontId="5" fillId="0" borderId="0" xfId="2"/>
    <xf numFmtId="44" fontId="2" fillId="0" borderId="0" xfId="1" applyFont="1" applyAlignment="1">
      <alignment horizontal="center"/>
    </xf>
    <xf numFmtId="20" fontId="0" fillId="0" borderId="0" xfId="0" applyNumberFormat="1" applyAlignment="1">
      <alignment horizontal="center" wrapText="1"/>
    </xf>
    <xf numFmtId="6" fontId="0" fillId="0" borderId="0" xfId="1" applyNumberFormat="1" applyFont="1" applyAlignment="1">
      <alignment horizontal="center"/>
    </xf>
    <xf numFmtId="8" fontId="0" fillId="0" borderId="0" xfId="0" applyNumberFormat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16" fontId="0" fillId="0" borderId="0" xfId="0" applyNumberFormat="1" applyAlignment="1"/>
    <xf numFmtId="0" fontId="2" fillId="0" borderId="0" xfId="0" applyFont="1" applyAlignment="1">
      <alignment horizontal="left" wrapText="1"/>
    </xf>
    <xf numFmtId="0" fontId="0" fillId="0" borderId="0" xfId="0" quotePrefix="1"/>
    <xf numFmtId="44" fontId="2" fillId="0" borderId="0" xfId="1" applyFont="1" applyAlignment="1">
      <alignment horizontal="center" wrapText="1"/>
    </xf>
    <xf numFmtId="16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44" fontId="6" fillId="0" borderId="0" xfId="1" applyFont="1" applyAlignment="1">
      <alignment horizontal="left"/>
    </xf>
    <xf numFmtId="0" fontId="4" fillId="0" borderId="0" xfId="0" applyFont="1" applyAlignment="1"/>
    <xf numFmtId="16" fontId="0" fillId="0" borderId="0" xfId="0" applyNumberFormat="1" applyAlignment="1">
      <alignment horizontal="left"/>
    </xf>
    <xf numFmtId="8" fontId="0" fillId="0" borderId="0" xfId="1" applyNumberFormat="1" applyFont="1" applyAlignment="1">
      <alignment horizontal="center"/>
    </xf>
    <xf numFmtId="44" fontId="3" fillId="0" borderId="0" xfId="1" applyFont="1" applyAlignment="1"/>
    <xf numFmtId="6" fontId="4" fillId="0" borderId="0" xfId="1" applyNumberFormat="1" applyFont="1" applyAlignment="1">
      <alignment horizontal="center"/>
    </xf>
    <xf numFmtId="0" fontId="0" fillId="0" borderId="0" xfId="0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hanoioldquartertravel.com/" TargetMode="External"/><Relationship Id="rId2" Type="http://schemas.openxmlformats.org/officeDocument/2006/relationships/hyperlink" Target="https://evisa.xuatnhapcanh.gov.vn/" TargetMode="External"/><Relationship Id="rId1" Type="http://schemas.openxmlformats.org/officeDocument/2006/relationships/hyperlink" Target="https://laoevisa.gov.la/inde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workbookViewId="0">
      <selection activeCell="C33" sqref="C33"/>
    </sheetView>
  </sheetViews>
  <sheetFormatPr defaultRowHeight="14.5" x14ac:dyDescent="0.35"/>
  <cols>
    <col min="1" max="2" width="8.7265625" style="3"/>
    <col min="3" max="3" width="45" customWidth="1"/>
    <col min="4" max="4" width="17.7265625" customWidth="1"/>
    <col min="5" max="5" width="11.08984375" style="3" bestFit="1" customWidth="1"/>
    <col min="6" max="6" width="16.7265625" style="3" customWidth="1"/>
    <col min="7" max="7" width="10.81640625" style="3" customWidth="1"/>
    <col min="8" max="8" width="10.453125" style="3" customWidth="1"/>
    <col min="9" max="9" width="25" customWidth="1"/>
    <col min="10" max="10" width="10.453125" style="3" customWidth="1"/>
    <col min="11" max="11" width="8.7265625" style="3"/>
  </cols>
  <sheetData>
    <row r="1" spans="1:12" x14ac:dyDescent="0.35">
      <c r="A1" s="8"/>
    </row>
    <row r="2" spans="1:12" s="5" customFormat="1" ht="43.5" x14ac:dyDescent="0.35">
      <c r="C2" s="5" t="s">
        <v>7</v>
      </c>
      <c r="D2" s="5" t="s">
        <v>25</v>
      </c>
      <c r="E2" s="4" t="s">
        <v>16</v>
      </c>
      <c r="F2" s="4" t="s">
        <v>6</v>
      </c>
      <c r="G2" s="4" t="s">
        <v>1</v>
      </c>
      <c r="H2" s="4" t="s">
        <v>0</v>
      </c>
      <c r="I2" s="4" t="s">
        <v>2</v>
      </c>
      <c r="J2" s="4" t="s">
        <v>3</v>
      </c>
      <c r="K2" s="4" t="s">
        <v>4</v>
      </c>
    </row>
    <row r="3" spans="1:12" s="5" customFormat="1" x14ac:dyDescent="0.35">
      <c r="C3" s="11"/>
      <c r="E3" s="4"/>
      <c r="F3" s="4"/>
      <c r="G3" s="4"/>
      <c r="H3" s="4"/>
      <c r="I3" s="4"/>
      <c r="J3" s="4"/>
      <c r="K3" s="4"/>
    </row>
    <row r="4" spans="1:12" s="5" customFormat="1" x14ac:dyDescent="0.35">
      <c r="A4" s="12">
        <v>45153</v>
      </c>
      <c r="B4" s="2">
        <f>WEEKDAY(A4)</f>
        <v>3</v>
      </c>
      <c r="C4" s="11" t="s">
        <v>36</v>
      </c>
      <c r="D4" s="11" t="s">
        <v>67</v>
      </c>
      <c r="E4" s="18">
        <v>21</v>
      </c>
      <c r="F4" s="7" t="s">
        <v>5</v>
      </c>
      <c r="G4" s="16">
        <v>0.54166666666666663</v>
      </c>
      <c r="H4" s="16">
        <v>0.7583333333333333</v>
      </c>
      <c r="I4" s="20" t="s">
        <v>15</v>
      </c>
      <c r="J4" s="17">
        <v>83.74</v>
      </c>
      <c r="K4" s="17"/>
    </row>
    <row r="5" spans="1:12" s="5" customFormat="1" x14ac:dyDescent="0.35">
      <c r="A5" s="12">
        <f>A4+1</f>
        <v>45154</v>
      </c>
      <c r="B5" s="2">
        <f>WEEKDAY(A5)</f>
        <v>4</v>
      </c>
      <c r="C5" s="11" t="s">
        <v>8</v>
      </c>
      <c r="D5" s="5" t="s">
        <v>9</v>
      </c>
      <c r="E5" s="18">
        <v>356.78</v>
      </c>
      <c r="F5" s="7" t="s">
        <v>5</v>
      </c>
      <c r="G5" s="13">
        <v>0.34722222222222227</v>
      </c>
      <c r="H5" s="16">
        <v>0.58680555555555558</v>
      </c>
      <c r="I5" s="20" t="s">
        <v>10</v>
      </c>
      <c r="J5" s="17">
        <f>42.16/2</f>
        <v>21.08</v>
      </c>
      <c r="K5" s="17"/>
    </row>
    <row r="6" spans="1:12" x14ac:dyDescent="0.35">
      <c r="A6" s="12">
        <f t="shared" ref="A6:A38" si="0">A5+1</f>
        <v>45155</v>
      </c>
      <c r="B6" s="2">
        <f>WEEKDAY(A6)</f>
        <v>5</v>
      </c>
      <c r="C6" s="11" t="s">
        <v>23</v>
      </c>
      <c r="E6" s="9"/>
      <c r="F6" s="9"/>
      <c r="G6" s="6"/>
      <c r="I6" s="20" t="s">
        <v>10</v>
      </c>
      <c r="J6" s="17">
        <v>21.08</v>
      </c>
      <c r="K6" s="17">
        <v>60</v>
      </c>
      <c r="L6" s="7"/>
    </row>
    <row r="7" spans="1:12" x14ac:dyDescent="0.35">
      <c r="A7" s="12">
        <f t="shared" si="0"/>
        <v>45156</v>
      </c>
      <c r="B7" s="2">
        <f t="shared" ref="B7:B38" si="1">WEEKDAY(A7)</f>
        <v>6</v>
      </c>
      <c r="C7" s="11" t="s">
        <v>70</v>
      </c>
      <c r="E7" s="3" t="s">
        <v>69</v>
      </c>
      <c r="J7" s="17"/>
      <c r="K7" s="17">
        <v>16</v>
      </c>
    </row>
    <row r="8" spans="1:12" x14ac:dyDescent="0.35">
      <c r="A8" s="12"/>
      <c r="B8" s="2"/>
      <c r="C8" s="11" t="s">
        <v>68</v>
      </c>
      <c r="E8" s="17">
        <v>300</v>
      </c>
      <c r="F8" s="7" t="s">
        <v>5</v>
      </c>
      <c r="G8" s="10">
        <v>0.72222222222222221</v>
      </c>
      <c r="H8" s="10">
        <v>0.77083333333333337</v>
      </c>
      <c r="I8" s="21" t="s">
        <v>11</v>
      </c>
      <c r="J8" s="17">
        <v>29.21</v>
      </c>
      <c r="K8" s="17"/>
    </row>
    <row r="9" spans="1:12" x14ac:dyDescent="0.35">
      <c r="A9" s="12">
        <f>A7+1</f>
        <v>45157</v>
      </c>
      <c r="B9" s="2">
        <f t="shared" si="1"/>
        <v>7</v>
      </c>
      <c r="C9" s="11" t="s">
        <v>33</v>
      </c>
      <c r="E9" s="9"/>
      <c r="F9" s="9"/>
      <c r="I9" s="21" t="s">
        <v>11</v>
      </c>
      <c r="J9" s="17">
        <v>29.21</v>
      </c>
      <c r="K9" s="17"/>
    </row>
    <row r="10" spans="1:12" x14ac:dyDescent="0.35">
      <c r="A10" s="12">
        <f t="shared" si="0"/>
        <v>45158</v>
      </c>
      <c r="B10" s="2">
        <f t="shared" si="1"/>
        <v>1</v>
      </c>
      <c r="C10" t="s">
        <v>34</v>
      </c>
      <c r="E10" s="9" t="s">
        <v>28</v>
      </c>
      <c r="F10" s="7" t="s">
        <v>5</v>
      </c>
      <c r="G10" s="6">
        <v>0.41666666666666669</v>
      </c>
      <c r="I10" s="21" t="s">
        <v>12</v>
      </c>
      <c r="J10" s="17">
        <v>61.73</v>
      </c>
      <c r="K10" s="17"/>
      <c r="L10" s="24" t="s">
        <v>35</v>
      </c>
    </row>
    <row r="11" spans="1:12" x14ac:dyDescent="0.35">
      <c r="A11" s="12">
        <f t="shared" si="0"/>
        <v>45159</v>
      </c>
      <c r="B11" s="2">
        <f t="shared" si="1"/>
        <v>2</v>
      </c>
      <c r="C11" t="s">
        <v>64</v>
      </c>
      <c r="E11" s="9"/>
      <c r="F11" s="9"/>
      <c r="I11" s="21" t="s">
        <v>49</v>
      </c>
      <c r="J11" s="17">
        <v>40</v>
      </c>
      <c r="K11" s="17"/>
      <c r="L11" t="s">
        <v>72</v>
      </c>
    </row>
    <row r="12" spans="1:12" x14ac:dyDescent="0.35">
      <c r="A12" s="12">
        <f t="shared" si="0"/>
        <v>45160</v>
      </c>
      <c r="B12" s="2">
        <f t="shared" si="1"/>
        <v>3</v>
      </c>
      <c r="C12" t="s">
        <v>65</v>
      </c>
      <c r="D12" t="s">
        <v>63</v>
      </c>
      <c r="E12" s="17">
        <v>25</v>
      </c>
      <c r="F12" s="9"/>
      <c r="I12" s="21" t="s">
        <v>49</v>
      </c>
      <c r="J12" s="17">
        <v>40</v>
      </c>
      <c r="K12" s="17"/>
      <c r="L12" t="s">
        <v>72</v>
      </c>
    </row>
    <row r="13" spans="1:12" x14ac:dyDescent="0.35">
      <c r="A13" s="12">
        <f t="shared" si="0"/>
        <v>45161</v>
      </c>
      <c r="B13" s="2" t="s">
        <v>13</v>
      </c>
      <c r="C13" t="s">
        <v>73</v>
      </c>
      <c r="D13" t="s">
        <v>63</v>
      </c>
      <c r="E13" s="17">
        <v>50</v>
      </c>
      <c r="F13" s="9"/>
      <c r="K13" s="17"/>
    </row>
    <row r="14" spans="1:12" x14ac:dyDescent="0.35">
      <c r="A14" s="12"/>
      <c r="B14" s="2"/>
      <c r="C14" t="s">
        <v>74</v>
      </c>
      <c r="D14" t="s">
        <v>63</v>
      </c>
      <c r="E14" s="17"/>
      <c r="F14" s="9"/>
      <c r="I14" t="s">
        <v>75</v>
      </c>
      <c r="J14" s="17">
        <v>26</v>
      </c>
      <c r="K14" s="17"/>
    </row>
    <row r="15" spans="1:12" x14ac:dyDescent="0.35">
      <c r="A15" s="12">
        <f>A13+1</f>
        <v>45162</v>
      </c>
      <c r="B15" s="2">
        <f t="shared" si="1"/>
        <v>5</v>
      </c>
      <c r="C15" t="s">
        <v>14</v>
      </c>
      <c r="D15" t="s">
        <v>26</v>
      </c>
      <c r="E15" s="9"/>
      <c r="F15" s="7" t="s">
        <v>5</v>
      </c>
      <c r="G15" s="10">
        <v>0.33333333333333331</v>
      </c>
      <c r="I15" s="21" t="s">
        <v>24</v>
      </c>
      <c r="J15" s="17">
        <v>300</v>
      </c>
      <c r="K15" s="17"/>
      <c r="L15" t="s">
        <v>71</v>
      </c>
    </row>
    <row r="16" spans="1:12" x14ac:dyDescent="0.35">
      <c r="A16" s="12">
        <f t="shared" si="0"/>
        <v>45163</v>
      </c>
      <c r="B16" s="2">
        <f t="shared" si="1"/>
        <v>6</v>
      </c>
      <c r="C16" t="s">
        <v>38</v>
      </c>
      <c r="G16" s="10"/>
      <c r="H16" s="10" t="s">
        <v>39</v>
      </c>
    </row>
    <row r="17" spans="1:12" x14ac:dyDescent="0.35">
      <c r="A17" s="12"/>
      <c r="B17" s="2"/>
      <c r="C17" t="s">
        <v>37</v>
      </c>
      <c r="E17" s="17">
        <v>50</v>
      </c>
      <c r="F17" s="7" t="s">
        <v>66</v>
      </c>
      <c r="G17" s="10" t="s">
        <v>39</v>
      </c>
      <c r="H17" s="10">
        <v>0.70833333333333337</v>
      </c>
      <c r="I17" s="21" t="s">
        <v>50</v>
      </c>
    </row>
    <row r="18" spans="1:12" ht="31" customHeight="1" x14ac:dyDescent="0.35">
      <c r="A18" s="26">
        <f>A16+1</f>
        <v>45164</v>
      </c>
      <c r="B18" s="27">
        <f t="shared" si="1"/>
        <v>7</v>
      </c>
      <c r="C18" s="35" t="s">
        <v>45</v>
      </c>
      <c r="D18" s="35"/>
      <c r="E18" s="9"/>
      <c r="F18" s="7" t="s">
        <v>57</v>
      </c>
      <c r="G18" s="6">
        <v>0.40972222222222227</v>
      </c>
      <c r="H18" s="10">
        <v>0.72916666666666663</v>
      </c>
      <c r="I18" s="21" t="s">
        <v>50</v>
      </c>
    </row>
    <row r="19" spans="1:12" x14ac:dyDescent="0.35">
      <c r="A19" s="12">
        <f t="shared" si="0"/>
        <v>45165</v>
      </c>
      <c r="B19" s="2">
        <f t="shared" si="1"/>
        <v>1</v>
      </c>
      <c r="C19" t="s">
        <v>46</v>
      </c>
      <c r="F19" s="29" t="s">
        <v>53</v>
      </c>
      <c r="G19" s="10">
        <v>0.92013888888888884</v>
      </c>
      <c r="H19" s="10">
        <v>0.25</v>
      </c>
      <c r="I19" s="21" t="s">
        <v>51</v>
      </c>
    </row>
    <row r="20" spans="1:12" x14ac:dyDescent="0.35">
      <c r="A20" s="12"/>
      <c r="B20" s="2"/>
      <c r="C20" t="s">
        <v>40</v>
      </c>
      <c r="F20" s="7" t="s">
        <v>57</v>
      </c>
      <c r="G20" s="10">
        <v>0.83333333333333337</v>
      </c>
      <c r="H20" s="10">
        <v>0.22916666666666666</v>
      </c>
    </row>
    <row r="21" spans="1:12" x14ac:dyDescent="0.35">
      <c r="A21" s="12">
        <f>A19+1</f>
        <v>45166</v>
      </c>
      <c r="B21" s="2">
        <f t="shared" si="1"/>
        <v>2</v>
      </c>
      <c r="C21" t="s">
        <v>41</v>
      </c>
      <c r="E21" s="9" t="s">
        <v>62</v>
      </c>
      <c r="F21" s="7" t="s">
        <v>5</v>
      </c>
      <c r="G21" s="10">
        <v>0.22916666666666666</v>
      </c>
      <c r="H21" s="10">
        <v>0.3125</v>
      </c>
      <c r="I21" s="21" t="s">
        <v>32</v>
      </c>
      <c r="J21" s="17">
        <v>15</v>
      </c>
      <c r="L21" t="s">
        <v>27</v>
      </c>
    </row>
    <row r="22" spans="1:12" x14ac:dyDescent="0.35">
      <c r="A22" s="12"/>
      <c r="B22" s="2"/>
      <c r="C22" t="s">
        <v>42</v>
      </c>
      <c r="E22" s="9"/>
      <c r="F22" s="7" t="s">
        <v>5</v>
      </c>
      <c r="G22" s="3" t="s">
        <v>43</v>
      </c>
      <c r="H22" s="10">
        <v>0.39583333333333331</v>
      </c>
      <c r="I22" s="21"/>
    </row>
    <row r="23" spans="1:12" ht="29" x14ac:dyDescent="0.35">
      <c r="A23" s="12"/>
      <c r="B23" s="2"/>
      <c r="C23" s="28" t="s">
        <v>47</v>
      </c>
      <c r="E23" s="25" t="s">
        <v>44</v>
      </c>
      <c r="F23" s="7" t="s">
        <v>5</v>
      </c>
      <c r="G23" s="10">
        <v>0.39583333333333331</v>
      </c>
      <c r="H23" s="10">
        <v>0.70833333333333337</v>
      </c>
      <c r="I23" s="21"/>
    </row>
    <row r="24" spans="1:12" x14ac:dyDescent="0.35">
      <c r="A24" s="12">
        <f>A21+1</f>
        <v>45167</v>
      </c>
      <c r="B24" s="2">
        <f t="shared" si="1"/>
        <v>3</v>
      </c>
      <c r="C24" t="s">
        <v>48</v>
      </c>
      <c r="E24" s="9" t="s">
        <v>80</v>
      </c>
      <c r="F24" s="29"/>
      <c r="I24" s="21" t="s">
        <v>32</v>
      </c>
      <c r="J24" s="3">
        <v>15</v>
      </c>
      <c r="L24" t="s">
        <v>27</v>
      </c>
    </row>
    <row r="25" spans="1:12" x14ac:dyDescent="0.35">
      <c r="A25" s="12"/>
      <c r="B25" s="2"/>
      <c r="C25" t="s">
        <v>82</v>
      </c>
      <c r="E25" s="32" t="s">
        <v>83</v>
      </c>
      <c r="F25" s="29"/>
      <c r="I25" s="21"/>
    </row>
    <row r="26" spans="1:12" x14ac:dyDescent="0.35">
      <c r="A26" s="12">
        <f>A24+1</f>
        <v>45168</v>
      </c>
      <c r="B26" s="2">
        <f t="shared" si="1"/>
        <v>4</v>
      </c>
      <c r="C26" t="s">
        <v>78</v>
      </c>
      <c r="E26" s="17" t="s">
        <v>81</v>
      </c>
      <c r="F26" s="7" t="s">
        <v>57</v>
      </c>
      <c r="G26" s="10">
        <v>0.35416666666666669</v>
      </c>
      <c r="H26" s="6">
        <v>0.70833333333333337</v>
      </c>
      <c r="I26" t="s">
        <v>85</v>
      </c>
      <c r="K26" s="9"/>
    </row>
    <row r="27" spans="1:12" ht="15" customHeight="1" x14ac:dyDescent="0.35">
      <c r="A27" s="12">
        <f>A26+1</f>
        <v>45169</v>
      </c>
      <c r="B27" s="2">
        <f t="shared" si="1"/>
        <v>5</v>
      </c>
      <c r="C27" s="19" t="s">
        <v>90</v>
      </c>
      <c r="D27" s="21"/>
      <c r="E27" s="9"/>
      <c r="F27" s="7" t="s">
        <v>57</v>
      </c>
      <c r="I27" t="s">
        <v>85</v>
      </c>
    </row>
    <row r="28" spans="1:12" ht="15" customHeight="1" x14ac:dyDescent="0.35">
      <c r="A28" s="12"/>
      <c r="B28" s="2"/>
      <c r="C28" s="19" t="s">
        <v>84</v>
      </c>
      <c r="D28" s="21"/>
      <c r="E28" s="9"/>
      <c r="F28" s="33" t="s">
        <v>86</v>
      </c>
      <c r="G28" s="10">
        <v>0.375</v>
      </c>
      <c r="J28" s="34">
        <f>600/23.8</f>
        <v>25.210084033613445</v>
      </c>
    </row>
    <row r="29" spans="1:12" ht="15" customHeight="1" x14ac:dyDescent="0.35">
      <c r="A29" s="12"/>
      <c r="B29" s="2"/>
      <c r="C29" s="19" t="s">
        <v>87</v>
      </c>
      <c r="D29" s="21"/>
      <c r="E29" s="9"/>
      <c r="J29" s="34">
        <v>25</v>
      </c>
    </row>
    <row r="30" spans="1:12" ht="15" customHeight="1" x14ac:dyDescent="0.35">
      <c r="A30" s="12"/>
      <c r="B30" s="2"/>
      <c r="C30" s="19" t="s">
        <v>88</v>
      </c>
      <c r="D30" s="21"/>
      <c r="E30" s="9"/>
      <c r="J30" s="34">
        <f>275/23.8</f>
        <v>11.554621848739496</v>
      </c>
    </row>
    <row r="31" spans="1:12" ht="15" customHeight="1" x14ac:dyDescent="0.35">
      <c r="A31" s="12"/>
      <c r="B31" s="2"/>
      <c r="C31" s="19" t="s">
        <v>89</v>
      </c>
      <c r="D31" s="21"/>
      <c r="E31" s="9"/>
      <c r="H31" s="10">
        <v>0.70833333333333337</v>
      </c>
      <c r="J31" s="34">
        <f>240/23.8</f>
        <v>10.084033613445378</v>
      </c>
    </row>
    <row r="32" spans="1:12" x14ac:dyDescent="0.35">
      <c r="A32" s="12">
        <f>A27+1</f>
        <v>45170</v>
      </c>
      <c r="B32" s="2">
        <f t="shared" si="1"/>
        <v>6</v>
      </c>
      <c r="C32" t="s">
        <v>52</v>
      </c>
      <c r="D32" s="21"/>
      <c r="E32" s="15"/>
      <c r="F32" s="7" t="s">
        <v>57</v>
      </c>
      <c r="G32" s="10">
        <v>0.35416666666666669</v>
      </c>
      <c r="H32" s="6">
        <v>0.72916666666666663</v>
      </c>
      <c r="I32" s="30" t="s">
        <v>91</v>
      </c>
    </row>
    <row r="33" spans="1:12" x14ac:dyDescent="0.35">
      <c r="A33" s="12">
        <f t="shared" si="0"/>
        <v>45171</v>
      </c>
      <c r="B33" s="2">
        <f t="shared" si="1"/>
        <v>7</v>
      </c>
      <c r="C33" t="s">
        <v>92</v>
      </c>
      <c r="E33" s="9"/>
      <c r="F33" s="29" t="s">
        <v>53</v>
      </c>
      <c r="G33" s="10"/>
      <c r="H33" s="10"/>
      <c r="I33" s="30" t="s">
        <v>91</v>
      </c>
      <c r="J33" s="9"/>
    </row>
    <row r="34" spans="1:12" x14ac:dyDescent="0.35">
      <c r="A34" s="12">
        <f t="shared" si="0"/>
        <v>45172</v>
      </c>
      <c r="B34" s="2">
        <f t="shared" si="1"/>
        <v>1</v>
      </c>
      <c r="C34" t="s">
        <v>56</v>
      </c>
      <c r="E34" s="9"/>
      <c r="F34" s="7" t="s">
        <v>57</v>
      </c>
      <c r="G34" s="10"/>
      <c r="H34" s="10">
        <v>0.58333333333333337</v>
      </c>
      <c r="I34" s="30" t="s">
        <v>91</v>
      </c>
      <c r="J34" s="9"/>
    </row>
    <row r="35" spans="1:12" x14ac:dyDescent="0.35">
      <c r="A35" s="12">
        <f t="shared" si="0"/>
        <v>45173</v>
      </c>
      <c r="B35" s="2">
        <f t="shared" si="1"/>
        <v>2</v>
      </c>
      <c r="C35" t="s">
        <v>79</v>
      </c>
      <c r="E35" s="9"/>
      <c r="F35" s="23" t="s">
        <v>57</v>
      </c>
      <c r="G35" s="10">
        <v>0.44791666666666669</v>
      </c>
      <c r="H35" s="6">
        <v>0.51736111111111105</v>
      </c>
      <c r="I35" t="s">
        <v>54</v>
      </c>
      <c r="J35" s="9"/>
      <c r="K35" s="9"/>
    </row>
    <row r="36" spans="1:12" x14ac:dyDescent="0.35">
      <c r="A36" s="12"/>
      <c r="B36" s="2"/>
      <c r="C36" t="s">
        <v>58</v>
      </c>
      <c r="E36" s="9"/>
      <c r="F36" s="23" t="s">
        <v>57</v>
      </c>
      <c r="G36" s="10"/>
      <c r="H36" s="6"/>
      <c r="J36" s="9"/>
      <c r="K36" s="9"/>
    </row>
    <row r="37" spans="1:12" x14ac:dyDescent="0.35">
      <c r="A37" s="12">
        <f>A35+1</f>
        <v>45174</v>
      </c>
      <c r="B37" s="2">
        <f t="shared" si="1"/>
        <v>3</v>
      </c>
      <c r="C37" t="s">
        <v>59</v>
      </c>
      <c r="E37" s="9"/>
      <c r="F37" s="23" t="s">
        <v>57</v>
      </c>
      <c r="G37" s="10"/>
      <c r="H37" s="10"/>
      <c r="I37" t="s">
        <v>54</v>
      </c>
      <c r="J37" s="9"/>
      <c r="K37" s="9"/>
    </row>
    <row r="38" spans="1:12" x14ac:dyDescent="0.35">
      <c r="A38" s="12">
        <f t="shared" si="0"/>
        <v>45175</v>
      </c>
      <c r="B38" s="2">
        <f t="shared" si="1"/>
        <v>4</v>
      </c>
      <c r="C38" t="s">
        <v>31</v>
      </c>
      <c r="D38" t="s">
        <v>29</v>
      </c>
      <c r="E38" s="9"/>
      <c r="F38" s="7" t="s">
        <v>5</v>
      </c>
      <c r="G38" s="6">
        <v>0.37152777777777773</v>
      </c>
      <c r="H38" s="10">
        <v>0.68055555555555547</v>
      </c>
      <c r="I38" s="30" t="s">
        <v>55</v>
      </c>
      <c r="J38" s="9">
        <v>300</v>
      </c>
      <c r="L38" t="s">
        <v>30</v>
      </c>
    </row>
    <row r="39" spans="1:12" x14ac:dyDescent="0.35">
      <c r="A39" s="12"/>
      <c r="B39" s="2"/>
      <c r="E39" s="9"/>
      <c r="F39" s="9"/>
    </row>
    <row r="40" spans="1:12" x14ac:dyDescent="0.35">
      <c r="A40" s="12"/>
      <c r="B40" s="2"/>
      <c r="C40" t="s">
        <v>61</v>
      </c>
      <c r="E40" s="9"/>
      <c r="F40"/>
      <c r="I40">
        <f>A38-A4</f>
        <v>22</v>
      </c>
      <c r="J40" s="3" t="s">
        <v>60</v>
      </c>
    </row>
    <row r="41" spans="1:12" x14ac:dyDescent="0.35">
      <c r="A41" s="22" t="s">
        <v>17</v>
      </c>
      <c r="B41" s="2"/>
      <c r="C41" s="14" t="s">
        <v>18</v>
      </c>
      <c r="E41" s="3" t="s">
        <v>20</v>
      </c>
      <c r="F41"/>
    </row>
    <row r="42" spans="1:12" x14ac:dyDescent="0.35">
      <c r="A42" s="8" t="s">
        <v>19</v>
      </c>
      <c r="C42" s="14" t="s">
        <v>22</v>
      </c>
      <c r="E42" s="3" t="s">
        <v>21</v>
      </c>
      <c r="F42"/>
    </row>
    <row r="44" spans="1:12" x14ac:dyDescent="0.35">
      <c r="A44" s="31" t="s">
        <v>77</v>
      </c>
      <c r="B44" s="1"/>
      <c r="C44" s="14" t="s">
        <v>76</v>
      </c>
    </row>
    <row r="46" spans="1:12" x14ac:dyDescent="0.35">
      <c r="F46" s="14"/>
    </row>
    <row r="47" spans="1:12" x14ac:dyDescent="0.35">
      <c r="F47" s="14"/>
    </row>
  </sheetData>
  <mergeCells count="1">
    <mergeCell ref="C18:D18"/>
  </mergeCells>
  <hyperlinks>
    <hyperlink ref="C41" r:id="rId1"/>
    <hyperlink ref="C42" r:id="rId2"/>
    <hyperlink ref="C44" r:id="rId3"/>
  </hyperlinks>
  <pageMargins left="0.25" right="0.25" top="0.75" bottom="0.75" header="0.3" footer="0.3"/>
  <pageSetup scale="55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McCampbell</dc:creator>
  <cp:lastModifiedBy>Cheryl McCampbell</cp:lastModifiedBy>
  <cp:lastPrinted>2023-08-23T07:02:19Z</cp:lastPrinted>
  <dcterms:created xsi:type="dcterms:W3CDTF">2023-01-23T12:32:09Z</dcterms:created>
  <dcterms:modified xsi:type="dcterms:W3CDTF">2023-09-13T06:30:11Z</dcterms:modified>
</cp:coreProperties>
</file>